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15" windowHeight="1182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5" i="1"/>
  <c r="L26" i="1"/>
  <c r="L27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2" i="1"/>
  <c r="F7" i="1" l="1"/>
  <c r="F8" i="1"/>
  <c r="F9" i="1"/>
  <c r="F10" i="1"/>
  <c r="F12" i="1"/>
  <c r="F13" i="1"/>
  <c r="F14" i="1"/>
  <c r="F15" i="1"/>
  <c r="F16" i="1"/>
  <c r="F17" i="1"/>
  <c r="F18" i="1"/>
  <c r="F19" i="1"/>
  <c r="F21" i="1"/>
  <c r="F22" i="1"/>
  <c r="F23" i="1"/>
  <c r="F25" i="1"/>
  <c r="F26" i="1"/>
  <c r="F27" i="1"/>
  <c r="F28" i="1"/>
  <c r="F29" i="1"/>
  <c r="F30" i="1"/>
  <c r="F31" i="1"/>
  <c r="F33" i="1"/>
  <c r="F34" i="1"/>
  <c r="F35" i="1"/>
  <c r="F37" i="1"/>
  <c r="F6" i="1"/>
  <c r="J51" i="1"/>
  <c r="J28" i="1"/>
  <c r="J23" i="1"/>
  <c r="J13" i="1"/>
  <c r="J24" i="1" s="1"/>
  <c r="J53" i="1" s="1"/>
  <c r="D24" i="1"/>
  <c r="D53" i="1"/>
  <c r="D36" i="1"/>
  <c r="D32" i="1"/>
  <c r="D20" i="1"/>
  <c r="D11" i="1"/>
  <c r="E53" i="1"/>
  <c r="F53" i="1" s="1"/>
  <c r="K51" i="1"/>
  <c r="L51" i="1" s="1"/>
  <c r="K28" i="1"/>
  <c r="L28" i="1" s="1"/>
  <c r="K23" i="1"/>
  <c r="L23" i="1" s="1"/>
  <c r="K13" i="1"/>
  <c r="L13" i="1" s="1"/>
  <c r="E36" i="1"/>
  <c r="F36" i="1" s="1"/>
  <c r="E32" i="1"/>
  <c r="F32" i="1" s="1"/>
  <c r="E24" i="1"/>
  <c r="F24" i="1" s="1"/>
  <c r="E20" i="1"/>
  <c r="F20" i="1" s="1"/>
  <c r="E11" i="1"/>
  <c r="F11" i="1" s="1"/>
  <c r="K24" i="1" l="1"/>
  <c r="K53" i="1" l="1"/>
  <c r="L53" i="1" s="1"/>
  <c r="L24" i="1"/>
</calcChain>
</file>

<file path=xl/sharedStrings.xml><?xml version="1.0" encoding="utf-8"?>
<sst xmlns="http://schemas.openxmlformats.org/spreadsheetml/2006/main" count="119" uniqueCount="87">
  <si>
    <t>관</t>
  </si>
  <si>
    <t>항</t>
  </si>
  <si>
    <t>목/세목</t>
  </si>
  <si>
    <t>총계</t>
    <phoneticPr fontId="1" type="noConversion"/>
  </si>
  <si>
    <t>총계</t>
    <phoneticPr fontId="1" type="noConversion"/>
  </si>
  <si>
    <t>증감(B-A)</t>
    <phoneticPr fontId="1" type="noConversion"/>
  </si>
  <si>
    <t>(단위:   원)</t>
    <phoneticPr fontId="1" type="noConversion"/>
  </si>
  <si>
    <t>2012년 원광장애인종합복지관 세입.세출 결산서</t>
    <phoneticPr fontId="1" type="noConversion"/>
  </si>
  <si>
    <t>사업수입</t>
    <phoneticPr fontId="1" type="noConversion"/>
  </si>
  <si>
    <t>이용료수입</t>
    <phoneticPr fontId="1" type="noConversion"/>
  </si>
  <si>
    <t>활동보조사업수입</t>
    <phoneticPr fontId="1" type="noConversion"/>
  </si>
  <si>
    <t>장애아동바우처수입</t>
    <phoneticPr fontId="1" type="noConversion"/>
  </si>
  <si>
    <t>작업임가공수입</t>
    <phoneticPr fontId="1" type="noConversion"/>
  </si>
  <si>
    <t>식당운영수입</t>
    <phoneticPr fontId="1" type="noConversion"/>
  </si>
  <si>
    <t>합계</t>
    <phoneticPr fontId="1" type="noConversion"/>
  </si>
  <si>
    <t>과년도수입</t>
    <phoneticPr fontId="1" type="noConversion"/>
  </si>
  <si>
    <t>보조금수입</t>
    <phoneticPr fontId="1" type="noConversion"/>
  </si>
  <si>
    <t>경상보조금수입</t>
    <phoneticPr fontId="1" type="noConversion"/>
  </si>
  <si>
    <t>시비보조금</t>
    <phoneticPr fontId="1" type="noConversion"/>
  </si>
  <si>
    <t>구비보조금</t>
    <phoneticPr fontId="1" type="noConversion"/>
  </si>
  <si>
    <t>기능보강비</t>
    <phoneticPr fontId="1" type="noConversion"/>
  </si>
  <si>
    <t>기타보조금수입</t>
    <phoneticPr fontId="1" type="noConversion"/>
  </si>
  <si>
    <t>후원금수입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</si>
  <si>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</si>
  <si>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</si>
  <si>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</si>
  <si>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전입금</t>
    <phoneticPr fontId="1" type="noConversion"/>
  </si>
  <si>
    <t>법인전입금</t>
    <phoneticPr fontId="1" type="noConversion"/>
  </si>
  <si>
    <t>이월금</t>
    <phoneticPr fontId="1" type="noConversion"/>
  </si>
  <si>
    <t>전년도이월금</t>
    <phoneticPr fontId="1" type="noConversion"/>
  </si>
  <si>
    <t>후원금이월금</t>
    <phoneticPr fontId="1" type="noConversion"/>
  </si>
  <si>
    <t>이월사업비</t>
    <phoneticPr fontId="1" type="noConversion"/>
  </si>
  <si>
    <t>잡수입</t>
    <phoneticPr fontId="1" type="noConversion"/>
  </si>
  <si>
    <t>기타예금이자수입</t>
    <phoneticPr fontId="1" type="noConversion"/>
  </si>
  <si>
    <t>기타잡수입</t>
    <phoneticPr fontId="1" type="noConversion"/>
  </si>
  <si>
    <t>사무비</t>
    <phoneticPr fontId="1" type="noConversion"/>
  </si>
  <si>
    <t>인건비</t>
    <phoneticPr fontId="1" type="noConversion"/>
  </si>
  <si>
    <t>급여</t>
    <phoneticPr fontId="1" type="noConversion"/>
  </si>
  <si>
    <t>상여금</t>
    <phoneticPr fontId="1" type="noConversion"/>
  </si>
  <si>
    <t>일용잡급</t>
    <phoneticPr fontId="1" type="noConversion"/>
  </si>
  <si>
    <t>제수당</t>
    <phoneticPr fontId="1" type="noConversion"/>
  </si>
  <si>
    <t>퇴직금및퇴직적립금</t>
    <phoneticPr fontId="1" type="noConversion"/>
  </si>
  <si>
    <t>사회보험부담비용</t>
    <phoneticPr fontId="1" type="noConversion"/>
  </si>
  <si>
    <t>기타후생경비</t>
    <phoneticPr fontId="1" type="noConversion"/>
  </si>
  <si>
    <t>업무추진비</t>
    <phoneticPr fontId="1" type="noConversion"/>
  </si>
  <si>
    <t>기관운영비</t>
    <phoneticPr fontId="1" type="noConversion"/>
  </si>
  <si>
    <t>운영비</t>
    <phoneticPr fontId="1" type="noConversion"/>
  </si>
  <si>
    <t>여비</t>
    <phoneticPr fontId="1" type="noConversion"/>
  </si>
  <si>
    <t>수용비및수수료</t>
    <phoneticPr fontId="1" type="noConversion"/>
  </si>
  <si>
    <t>공공요금</t>
    <phoneticPr fontId="1" type="noConversion"/>
  </si>
  <si>
    <t>제세공과금</t>
    <phoneticPr fontId="1" type="noConversion"/>
  </si>
  <si>
    <t>차량비</t>
    <phoneticPr fontId="1" type="noConversion"/>
  </si>
  <si>
    <t>연료비</t>
    <phoneticPr fontId="1" type="noConversion"/>
  </si>
  <si>
    <t>기타운영비</t>
    <phoneticPr fontId="1" type="noConversion"/>
  </si>
  <si>
    <t>재산조성비</t>
    <phoneticPr fontId="1" type="noConversion"/>
  </si>
  <si>
    <t>시설비</t>
    <phoneticPr fontId="1" type="noConversion"/>
  </si>
  <si>
    <t>자산취득비</t>
    <phoneticPr fontId="1" type="noConversion"/>
  </si>
  <si>
    <t>시설장비유지비</t>
    <phoneticPr fontId="1" type="noConversion"/>
  </si>
  <si>
    <t>사업비</t>
    <phoneticPr fontId="1" type="noConversion"/>
  </si>
  <si>
    <t>기초재활사업비</t>
    <phoneticPr fontId="1" type="noConversion"/>
  </si>
  <si>
    <t>아동청소년지원사업</t>
    <phoneticPr fontId="1" type="noConversion"/>
  </si>
  <si>
    <t>여가문화활동지원사업</t>
    <phoneticPr fontId="1" type="noConversion"/>
  </si>
  <si>
    <t>성인지원사업</t>
    <phoneticPr fontId="1" type="noConversion"/>
  </si>
  <si>
    <t>고용촉진사업</t>
    <phoneticPr fontId="1" type="noConversion"/>
  </si>
  <si>
    <t>가족지원사업</t>
    <phoneticPr fontId="1" type="noConversion"/>
  </si>
  <si>
    <t>장애인재가복지사업</t>
    <phoneticPr fontId="1" type="noConversion"/>
  </si>
  <si>
    <t>지역사회복지사업</t>
    <phoneticPr fontId="1" type="noConversion"/>
  </si>
  <si>
    <t>자립생활지원사업</t>
    <phoneticPr fontId="1" type="noConversion"/>
  </si>
  <si>
    <t>지역자원개발사업</t>
    <phoneticPr fontId="1" type="noConversion"/>
  </si>
  <si>
    <t>합계</t>
    <phoneticPr fontId="1" type="noConversion"/>
  </si>
  <si>
    <t>사회교육사업</t>
    <phoneticPr fontId="1" type="noConversion"/>
  </si>
  <si>
    <t>기획조정사업</t>
    <phoneticPr fontId="1" type="noConversion"/>
  </si>
  <si>
    <t>조사연구사업</t>
    <phoneticPr fontId="1" type="noConversion"/>
  </si>
  <si>
    <t>홍보사업</t>
    <phoneticPr fontId="1" type="noConversion"/>
  </si>
  <si>
    <t>후원사업</t>
    <phoneticPr fontId="1" type="noConversion"/>
  </si>
  <si>
    <t>장애인활동지원사업</t>
    <phoneticPr fontId="1" type="noConversion"/>
  </si>
  <si>
    <t>장애아동재활치료사업</t>
    <phoneticPr fontId="1" type="noConversion"/>
  </si>
  <si>
    <t>사회서비스일자리자활근로사업</t>
    <phoneticPr fontId="1" type="noConversion"/>
  </si>
  <si>
    <t>장애인복지일자리사업</t>
    <phoneticPr fontId="1" type="noConversion"/>
  </si>
  <si>
    <t>식당운영사업</t>
    <phoneticPr fontId="1" type="noConversion"/>
  </si>
  <si>
    <t>서울시지원장애인식개선사업</t>
    <phoneticPr fontId="1" type="noConversion"/>
  </si>
  <si>
    <t>2012년3차
예산(A)</t>
    <phoneticPr fontId="1" type="noConversion"/>
  </si>
  <si>
    <t>2012년3차
예산액(A)</t>
    <phoneticPr fontId="1" type="noConversion"/>
  </si>
  <si>
    <t>2012년 
결산액(B)</t>
    <phoneticPr fontId="1" type="noConversion"/>
  </si>
  <si>
    <t>2012년
결산액(B)</t>
    <phoneticPr fontId="1" type="noConversion"/>
  </si>
  <si>
    <t>세      입</t>
    <phoneticPr fontId="1" type="noConversion"/>
  </si>
  <si>
    <t>세      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</si>
</sst>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1" xfId="1" applyFont="1" applyBorder="1">
      <alignment vertical="center"/>
    </xf>
    <xf numFmtId="41" fontId="0" fillId="0" borderId="5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7" xfId="1" applyFont="1" applyBorder="1">
      <alignment vertical="center"/>
    </xf>
    <xf numFmtId="41" fontId="0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4" xfId="1" applyFont="1" applyBorder="1" applyAlignment="1">
      <alignment horizontal="center" vertical="center"/>
    </xf>
    <xf numFmtId="41" fontId="3" fillId="0" borderId="0" xfId="1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C19" sqref="C19"/>
    </sheetView>
  </sheetViews>
  <sheetFormatPr defaultRowHeight="16.5" x14ac:dyDescent="0.3"/>
  <cols>
    <col min="1" max="1" width="8.75" style="1" customWidth="1"/>
    <col min="2" max="2" width="11.25" style="1" customWidth="1"/>
    <col min="3" max="3" width="19.875" style="1" customWidth="1"/>
    <col min="4" max="4" width="15.5" style="1" customWidth="1"/>
    <col min="5" max="5" width="16.125" style="1" customWidth="1"/>
    <col min="6" max="6" width="13.125" style="1" customWidth="1"/>
    <col min="7" max="7" width="11" style="1" customWidth="1"/>
    <col min="8" max="8" width="10.125" style="1" customWidth="1"/>
    <col min="9" max="9" width="25.25" style="1" customWidth="1"/>
    <col min="10" max="10" width="14.875" style="1" customWidth="1"/>
    <col min="11" max="11" width="15.625" style="1" customWidth="1"/>
    <col min="12" max="12" width="13.625" style="1" customWidth="1"/>
    <col min="13" max="16384" width="9" style="1"/>
  </cols>
  <sheetData>
    <row r="1" spans="1:12" ht="31.5" x14ac:dyDescent="0.3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x14ac:dyDescent="0.3">
      <c r="L3" s="1" t="s">
        <v>6</v>
      </c>
    </row>
    <row r="4" spans="1:12" ht="24.75" customHeight="1" x14ac:dyDescent="0.3">
      <c r="A4" s="9" t="s">
        <v>85</v>
      </c>
      <c r="B4" s="10"/>
      <c r="C4" s="10"/>
      <c r="D4" s="10"/>
      <c r="E4" s="10"/>
      <c r="F4" s="10"/>
      <c r="G4" s="9" t="s">
        <v>86</v>
      </c>
      <c r="H4" s="10"/>
      <c r="I4" s="10"/>
      <c r="J4" s="10"/>
      <c r="K4" s="10"/>
      <c r="L4" s="11"/>
    </row>
    <row r="5" spans="1:12" s="8" customFormat="1" ht="38.25" customHeight="1" x14ac:dyDescent="0.3">
      <c r="A5" s="7" t="s">
        <v>0</v>
      </c>
      <c r="B5" s="7" t="s">
        <v>1</v>
      </c>
      <c r="C5" s="7" t="s">
        <v>2</v>
      </c>
      <c r="D5" s="6" t="s">
        <v>81</v>
      </c>
      <c r="E5" s="6" t="s">
        <v>83</v>
      </c>
      <c r="F5" s="7" t="s">
        <v>5</v>
      </c>
      <c r="G5" s="7" t="s">
        <v>0</v>
      </c>
      <c r="H5" s="7" t="s">
        <v>1</v>
      </c>
      <c r="I5" s="7" t="s">
        <v>2</v>
      </c>
      <c r="J5" s="6" t="s">
        <v>82</v>
      </c>
      <c r="K5" s="6" t="s">
        <v>84</v>
      </c>
      <c r="L5" s="7" t="s">
        <v>5</v>
      </c>
    </row>
    <row r="6" spans="1:12" ht="26.25" customHeight="1" x14ac:dyDescent="0.3">
      <c r="A6" s="3" t="s">
        <v>8</v>
      </c>
      <c r="B6" s="3" t="s">
        <v>8</v>
      </c>
      <c r="C6" s="2" t="s">
        <v>9</v>
      </c>
      <c r="D6" s="2">
        <v>169079000</v>
      </c>
      <c r="E6" s="2">
        <v>169935441</v>
      </c>
      <c r="F6" s="2">
        <f>E6-D6</f>
        <v>856441</v>
      </c>
      <c r="G6" s="3" t="s">
        <v>35</v>
      </c>
      <c r="H6" s="3" t="s">
        <v>36</v>
      </c>
      <c r="I6" s="2" t="s">
        <v>37</v>
      </c>
      <c r="J6" s="2">
        <v>519173000</v>
      </c>
      <c r="K6" s="2">
        <v>516971050</v>
      </c>
      <c r="L6" s="2">
        <f>K6-J6</f>
        <v>-2201950</v>
      </c>
    </row>
    <row r="7" spans="1:12" ht="26.25" customHeight="1" x14ac:dyDescent="0.3">
      <c r="A7" s="4"/>
      <c r="B7" s="4"/>
      <c r="C7" s="2" t="s">
        <v>10</v>
      </c>
      <c r="D7" s="2">
        <v>1768398000</v>
      </c>
      <c r="E7" s="2">
        <v>1710745870</v>
      </c>
      <c r="F7" s="2">
        <f t="shared" ref="F7:F53" si="0">E7-D7</f>
        <v>-57652130</v>
      </c>
      <c r="G7" s="4"/>
      <c r="H7" s="4"/>
      <c r="I7" s="2" t="s">
        <v>38</v>
      </c>
      <c r="J7" s="2">
        <v>240620000</v>
      </c>
      <c r="K7" s="2">
        <v>240503660</v>
      </c>
      <c r="L7" s="2">
        <f t="shared" ref="L7:L53" si="1">K7-J7</f>
        <v>-116340</v>
      </c>
    </row>
    <row r="8" spans="1:12" ht="26.25" customHeight="1" x14ac:dyDescent="0.3">
      <c r="A8" s="4"/>
      <c r="B8" s="4"/>
      <c r="C8" s="2" t="s">
        <v>11</v>
      </c>
      <c r="D8" s="2">
        <v>295350000</v>
      </c>
      <c r="E8" s="2">
        <v>300507000</v>
      </c>
      <c r="F8" s="2">
        <f t="shared" si="0"/>
        <v>5157000</v>
      </c>
      <c r="G8" s="4"/>
      <c r="H8" s="4"/>
      <c r="I8" s="2" t="s">
        <v>39</v>
      </c>
      <c r="J8" s="2">
        <v>6300000</v>
      </c>
      <c r="K8" s="2">
        <v>5100000</v>
      </c>
      <c r="L8" s="2">
        <f t="shared" si="1"/>
        <v>-1200000</v>
      </c>
    </row>
    <row r="9" spans="1:12" ht="26.25" customHeight="1" x14ac:dyDescent="0.3">
      <c r="A9" s="4"/>
      <c r="B9" s="4"/>
      <c r="C9" s="2" t="s">
        <v>12</v>
      </c>
      <c r="D9" s="2">
        <v>6000000</v>
      </c>
      <c r="E9" s="2">
        <v>7199400</v>
      </c>
      <c r="F9" s="2">
        <f t="shared" si="0"/>
        <v>1199400</v>
      </c>
      <c r="G9" s="4"/>
      <c r="H9" s="4"/>
      <c r="I9" s="2" t="s">
        <v>40</v>
      </c>
      <c r="J9" s="2">
        <v>128675000</v>
      </c>
      <c r="K9" s="2">
        <v>128411640</v>
      </c>
      <c r="L9" s="2">
        <f t="shared" si="1"/>
        <v>-263360</v>
      </c>
    </row>
    <row r="10" spans="1:12" ht="26.25" customHeight="1" x14ac:dyDescent="0.3">
      <c r="A10" s="4"/>
      <c r="B10" s="5"/>
      <c r="C10" s="2" t="s">
        <v>13</v>
      </c>
      <c r="D10" s="2">
        <v>68000000</v>
      </c>
      <c r="E10" s="2">
        <v>71245451</v>
      </c>
      <c r="F10" s="2">
        <f t="shared" si="0"/>
        <v>3245451</v>
      </c>
      <c r="G10" s="4"/>
      <c r="H10" s="4"/>
      <c r="I10" s="2" t="s">
        <v>41</v>
      </c>
      <c r="J10" s="2">
        <v>91476000</v>
      </c>
      <c r="K10" s="2">
        <v>91869990</v>
      </c>
      <c r="L10" s="2">
        <f t="shared" si="1"/>
        <v>393990</v>
      </c>
    </row>
    <row r="11" spans="1:12" ht="26.25" customHeight="1" x14ac:dyDescent="0.3">
      <c r="A11" s="5"/>
      <c r="B11" s="2" t="s">
        <v>14</v>
      </c>
      <c r="C11" s="2"/>
      <c r="D11" s="2">
        <f>SUM(D6:D10)</f>
        <v>2306827000</v>
      </c>
      <c r="E11" s="2">
        <f>SUM(E6:E10)</f>
        <v>2259633162</v>
      </c>
      <c r="F11" s="2">
        <f t="shared" si="0"/>
        <v>-47193838</v>
      </c>
      <c r="G11" s="4"/>
      <c r="H11" s="4"/>
      <c r="I11" s="2" t="s">
        <v>42</v>
      </c>
      <c r="J11" s="2">
        <v>91056000</v>
      </c>
      <c r="K11" s="2">
        <v>87000940</v>
      </c>
      <c r="L11" s="2">
        <f t="shared" si="1"/>
        <v>-4055060</v>
      </c>
    </row>
    <row r="12" spans="1:12" ht="26.25" customHeight="1" x14ac:dyDescent="0.3">
      <c r="A12" s="2" t="s">
        <v>14</v>
      </c>
      <c r="B12" s="2"/>
      <c r="C12" s="2"/>
      <c r="D12" s="2">
        <v>2306827000</v>
      </c>
      <c r="E12" s="2">
        <v>2259633162</v>
      </c>
      <c r="F12" s="2">
        <f t="shared" si="0"/>
        <v>-47193838</v>
      </c>
      <c r="G12" s="4"/>
      <c r="H12" s="5"/>
      <c r="I12" s="2" t="s">
        <v>43</v>
      </c>
      <c r="J12" s="2">
        <v>237922000</v>
      </c>
      <c r="K12" s="2">
        <v>234035860</v>
      </c>
      <c r="L12" s="2">
        <f t="shared" si="1"/>
        <v>-3886140</v>
      </c>
    </row>
    <row r="13" spans="1:12" ht="26.25" customHeight="1" x14ac:dyDescent="0.3">
      <c r="A13" s="3" t="s">
        <v>15</v>
      </c>
      <c r="B13" s="2" t="s">
        <v>15</v>
      </c>
      <c r="C13" s="2" t="s">
        <v>15</v>
      </c>
      <c r="D13" s="2">
        <v>51582000</v>
      </c>
      <c r="E13" s="2">
        <v>51582200</v>
      </c>
      <c r="F13" s="2">
        <f t="shared" si="0"/>
        <v>200</v>
      </c>
      <c r="G13" s="4"/>
      <c r="H13" s="2" t="s">
        <v>14</v>
      </c>
      <c r="I13" s="2"/>
      <c r="J13" s="2">
        <f>SUM(J6:J12)</f>
        <v>1315222000</v>
      </c>
      <c r="K13" s="2">
        <f>SUM(K6:K12)</f>
        <v>1303893140</v>
      </c>
      <c r="L13" s="2">
        <f t="shared" si="1"/>
        <v>-11328860</v>
      </c>
    </row>
    <row r="14" spans="1:12" ht="26.25" customHeight="1" x14ac:dyDescent="0.3">
      <c r="A14" s="5"/>
      <c r="B14" s="2" t="s">
        <v>14</v>
      </c>
      <c r="C14" s="2"/>
      <c r="D14" s="2">
        <v>51582000</v>
      </c>
      <c r="E14" s="2">
        <v>51582200</v>
      </c>
      <c r="F14" s="2">
        <f t="shared" si="0"/>
        <v>200</v>
      </c>
      <c r="G14" s="4"/>
      <c r="H14" s="2" t="s">
        <v>44</v>
      </c>
      <c r="I14" s="2" t="s">
        <v>45</v>
      </c>
      <c r="J14" s="2">
        <v>18510000</v>
      </c>
      <c r="K14" s="2">
        <v>17334246</v>
      </c>
      <c r="L14" s="2">
        <f t="shared" si="1"/>
        <v>-1175754</v>
      </c>
    </row>
    <row r="15" spans="1:12" ht="26.25" customHeight="1" x14ac:dyDescent="0.3">
      <c r="A15" s="2" t="s">
        <v>14</v>
      </c>
      <c r="B15" s="2"/>
      <c r="C15" s="2"/>
      <c r="D15" s="2">
        <v>51582000</v>
      </c>
      <c r="E15" s="2">
        <v>51582200</v>
      </c>
      <c r="F15" s="2">
        <f t="shared" si="0"/>
        <v>200</v>
      </c>
      <c r="G15" s="4"/>
      <c r="H15" s="2" t="s">
        <v>14</v>
      </c>
      <c r="I15" s="2"/>
      <c r="J15" s="2">
        <v>18510000</v>
      </c>
      <c r="K15" s="2">
        <v>17334246</v>
      </c>
      <c r="L15" s="2">
        <f t="shared" si="1"/>
        <v>-1175754</v>
      </c>
    </row>
    <row r="16" spans="1:12" ht="26.25" customHeight="1" x14ac:dyDescent="0.3">
      <c r="A16" s="3" t="s">
        <v>16</v>
      </c>
      <c r="B16" s="3" t="s">
        <v>17</v>
      </c>
      <c r="C16" s="2" t="s">
        <v>18</v>
      </c>
      <c r="D16" s="2">
        <v>1226559000</v>
      </c>
      <c r="E16" s="2">
        <v>1226559000</v>
      </c>
      <c r="F16" s="2">
        <f t="shared" si="0"/>
        <v>0</v>
      </c>
      <c r="G16" s="4"/>
      <c r="H16" s="3" t="s">
        <v>46</v>
      </c>
      <c r="I16" s="2" t="s">
        <v>47</v>
      </c>
      <c r="J16" s="2">
        <v>4300000</v>
      </c>
      <c r="K16" s="2">
        <v>4233140</v>
      </c>
      <c r="L16" s="2">
        <f t="shared" si="1"/>
        <v>-66860</v>
      </c>
    </row>
    <row r="17" spans="1:12" ht="26.25" customHeight="1" x14ac:dyDescent="0.3">
      <c r="A17" s="4"/>
      <c r="B17" s="4"/>
      <c r="C17" s="2" t="s">
        <v>19</v>
      </c>
      <c r="D17" s="2">
        <v>136284000</v>
      </c>
      <c r="E17" s="2">
        <v>136284000</v>
      </c>
      <c r="F17" s="2">
        <f t="shared" si="0"/>
        <v>0</v>
      </c>
      <c r="G17" s="4"/>
      <c r="H17" s="4"/>
      <c r="I17" s="2" t="s">
        <v>48</v>
      </c>
      <c r="J17" s="2">
        <v>28014000</v>
      </c>
      <c r="K17" s="2">
        <v>23968627</v>
      </c>
      <c r="L17" s="2">
        <f t="shared" si="1"/>
        <v>-4045373</v>
      </c>
    </row>
    <row r="18" spans="1:12" ht="26.25" customHeight="1" x14ac:dyDescent="0.3">
      <c r="A18" s="4"/>
      <c r="B18" s="4"/>
      <c r="C18" s="2" t="s">
        <v>20</v>
      </c>
      <c r="D18" s="2">
        <v>88650000</v>
      </c>
      <c r="E18" s="2">
        <v>88650000</v>
      </c>
      <c r="F18" s="2">
        <f t="shared" si="0"/>
        <v>0</v>
      </c>
      <c r="G18" s="4"/>
      <c r="H18" s="4"/>
      <c r="I18" s="2" t="s">
        <v>49</v>
      </c>
      <c r="J18" s="2">
        <v>33633000</v>
      </c>
      <c r="K18" s="2">
        <v>32614817</v>
      </c>
      <c r="L18" s="2">
        <f t="shared" si="1"/>
        <v>-1018183</v>
      </c>
    </row>
    <row r="19" spans="1:12" ht="26.25" customHeight="1" x14ac:dyDescent="0.3">
      <c r="A19" s="4"/>
      <c r="B19" s="5"/>
      <c r="C19" s="2" t="s">
        <v>21</v>
      </c>
      <c r="D19" s="2">
        <v>215900000</v>
      </c>
      <c r="E19" s="2">
        <v>206775313</v>
      </c>
      <c r="F19" s="2">
        <f t="shared" si="0"/>
        <v>-9124687</v>
      </c>
      <c r="G19" s="4"/>
      <c r="H19" s="4"/>
      <c r="I19" s="2" t="s">
        <v>50</v>
      </c>
      <c r="J19" s="2">
        <v>13762000</v>
      </c>
      <c r="K19" s="2">
        <v>11814644</v>
      </c>
      <c r="L19" s="2">
        <f t="shared" si="1"/>
        <v>-1947356</v>
      </c>
    </row>
    <row r="20" spans="1:12" ht="26.25" customHeight="1" x14ac:dyDescent="0.3">
      <c r="A20" s="5"/>
      <c r="B20" s="2" t="s">
        <v>14</v>
      </c>
      <c r="C20" s="2"/>
      <c r="D20" s="2">
        <f>SUM(D16:D19)</f>
        <v>1667393000</v>
      </c>
      <c r="E20" s="2">
        <f>SUM(E16:E19)</f>
        <v>1658268313</v>
      </c>
      <c r="F20" s="2">
        <f t="shared" si="0"/>
        <v>-9124687</v>
      </c>
      <c r="G20" s="4"/>
      <c r="H20" s="4"/>
      <c r="I20" s="2" t="s">
        <v>51</v>
      </c>
      <c r="J20" s="2">
        <v>12520000</v>
      </c>
      <c r="K20" s="2">
        <v>10666371</v>
      </c>
      <c r="L20" s="2">
        <f t="shared" si="1"/>
        <v>-1853629</v>
      </c>
    </row>
    <row r="21" spans="1:12" ht="26.25" customHeight="1" x14ac:dyDescent="0.3">
      <c r="A21" s="2" t="s">
        <v>14</v>
      </c>
      <c r="B21" s="2"/>
      <c r="C21" s="2"/>
      <c r="D21" s="2">
        <v>1667393000</v>
      </c>
      <c r="E21" s="2">
        <v>1658268313</v>
      </c>
      <c r="F21" s="2">
        <f t="shared" si="0"/>
        <v>-9124687</v>
      </c>
      <c r="G21" s="4"/>
      <c r="H21" s="4"/>
      <c r="I21" s="2" t="s">
        <v>52</v>
      </c>
      <c r="J21" s="2">
        <v>16000000</v>
      </c>
      <c r="K21" s="2">
        <v>15528270</v>
      </c>
      <c r="L21" s="2">
        <f t="shared" si="1"/>
        <v>-471730</v>
      </c>
    </row>
    <row r="22" spans="1:12" ht="26.25" customHeight="1" x14ac:dyDescent="0.3">
      <c r="A22" s="3" t="s">
        <v>22</v>
      </c>
      <c r="B22" s="3" t="s">
        <v>23</v>
      </c>
      <c r="C22" s="2" t="s">
        <v>24</v>
      </c>
      <c r="D22" s="2">
        <v>49612000</v>
      </c>
      <c r="E22" s="2">
        <v>55337536</v>
      </c>
      <c r="F22" s="2">
        <f t="shared" si="0"/>
        <v>5725536</v>
      </c>
      <c r="G22" s="4"/>
      <c r="H22" s="5"/>
      <c r="I22" s="2" t="s">
        <v>53</v>
      </c>
      <c r="J22" s="2">
        <v>2660000</v>
      </c>
      <c r="K22" s="2">
        <v>3068130</v>
      </c>
      <c r="L22" s="2">
        <f t="shared" si="1"/>
        <v>408130</v>
      </c>
    </row>
    <row r="23" spans="1:12" ht="26.25" customHeight="1" x14ac:dyDescent="0.3">
      <c r="A23" s="4"/>
      <c r="B23" s="5"/>
      <c r="C23" s="2" t="s">
        <v>25</v>
      </c>
      <c r="D23" s="2">
        <v>59648000</v>
      </c>
      <c r="E23" s="2">
        <v>78615729</v>
      </c>
      <c r="F23" s="2">
        <f t="shared" si="0"/>
        <v>18967729</v>
      </c>
      <c r="G23" s="5"/>
      <c r="H23" s="2" t="s">
        <v>14</v>
      </c>
      <c r="I23" s="2"/>
      <c r="J23" s="2">
        <f>SUM(J16:J22)</f>
        <v>110889000</v>
      </c>
      <c r="K23" s="2">
        <f>SUM(K16:K22)</f>
        <v>101893999</v>
      </c>
      <c r="L23" s="2">
        <f t="shared" si="1"/>
        <v>-8995001</v>
      </c>
    </row>
    <row r="24" spans="1:12" ht="26.25" customHeight="1" x14ac:dyDescent="0.3">
      <c r="A24" s="5"/>
      <c r="B24" s="2" t="s">
        <v>14</v>
      </c>
      <c r="C24" s="2"/>
      <c r="D24" s="2">
        <f>SUM(D22:D23)</f>
        <v>109260000</v>
      </c>
      <c r="E24" s="2">
        <f>SUM(E22:E23)</f>
        <v>133953265</v>
      </c>
      <c r="F24" s="2">
        <f t="shared" si="0"/>
        <v>24693265</v>
      </c>
      <c r="G24" s="2" t="s">
        <v>14</v>
      </c>
      <c r="H24" s="2"/>
      <c r="I24" s="2"/>
      <c r="J24" s="2">
        <f>J13+J15+J23</f>
        <v>1444621000</v>
      </c>
      <c r="K24" s="2">
        <f>K13+K15+K23</f>
        <v>1423121385</v>
      </c>
      <c r="L24" s="2">
        <f t="shared" si="1"/>
        <v>-21499615</v>
      </c>
    </row>
    <row r="25" spans="1:12" ht="26.25" customHeight="1" x14ac:dyDescent="0.3">
      <c r="A25" s="2" t="s">
        <v>14</v>
      </c>
      <c r="B25" s="2"/>
      <c r="C25" s="2"/>
      <c r="D25" s="2">
        <v>109260000</v>
      </c>
      <c r="E25" s="2">
        <v>133953265</v>
      </c>
      <c r="F25" s="2">
        <f t="shared" si="0"/>
        <v>24693265</v>
      </c>
      <c r="G25" s="3" t="s">
        <v>54</v>
      </c>
      <c r="H25" s="3" t="s">
        <v>55</v>
      </c>
      <c r="I25" s="2" t="s">
        <v>55</v>
      </c>
      <c r="J25" s="2">
        <v>169325000</v>
      </c>
      <c r="K25" s="2">
        <v>143235240</v>
      </c>
      <c r="L25" s="2">
        <f t="shared" si="1"/>
        <v>-26089760</v>
      </c>
    </row>
    <row r="26" spans="1:12" ht="26.25" customHeight="1" x14ac:dyDescent="0.3">
      <c r="A26" s="3" t="s">
        <v>26</v>
      </c>
      <c r="B26" s="2" t="s">
        <v>26</v>
      </c>
      <c r="C26" s="2" t="s">
        <v>27</v>
      </c>
      <c r="D26" s="2">
        <v>35000000</v>
      </c>
      <c r="E26" s="2">
        <v>35000000</v>
      </c>
      <c r="F26" s="2">
        <f t="shared" si="0"/>
        <v>0</v>
      </c>
      <c r="G26" s="4"/>
      <c r="H26" s="4"/>
      <c r="I26" s="2" t="s">
        <v>56</v>
      </c>
      <c r="J26" s="2">
        <v>8500000</v>
      </c>
      <c r="K26" s="2">
        <v>5063690</v>
      </c>
      <c r="L26" s="2">
        <f t="shared" si="1"/>
        <v>-3436310</v>
      </c>
    </row>
    <row r="27" spans="1:12" ht="26.25" customHeight="1" x14ac:dyDescent="0.3">
      <c r="A27" s="5"/>
      <c r="B27" s="2" t="s">
        <v>14</v>
      </c>
      <c r="C27" s="2"/>
      <c r="D27" s="2">
        <v>35000000</v>
      </c>
      <c r="E27" s="2">
        <v>35000000</v>
      </c>
      <c r="F27" s="2">
        <f t="shared" si="0"/>
        <v>0</v>
      </c>
      <c r="G27" s="5"/>
      <c r="H27" s="5"/>
      <c r="I27" s="2" t="s">
        <v>57</v>
      </c>
      <c r="J27" s="2">
        <v>31240000</v>
      </c>
      <c r="K27" s="2">
        <v>21537800</v>
      </c>
      <c r="L27" s="2">
        <f t="shared" si="1"/>
        <v>-9702200</v>
      </c>
    </row>
    <row r="28" spans="1:12" ht="26.25" customHeight="1" x14ac:dyDescent="0.3">
      <c r="A28" s="2" t="s">
        <v>14</v>
      </c>
      <c r="B28" s="2"/>
      <c r="C28" s="2"/>
      <c r="D28" s="2">
        <v>35000000</v>
      </c>
      <c r="E28" s="2">
        <v>35000000</v>
      </c>
      <c r="F28" s="2">
        <f t="shared" si="0"/>
        <v>0</v>
      </c>
      <c r="G28" s="2"/>
      <c r="H28" s="2" t="s">
        <v>14</v>
      </c>
      <c r="I28" s="2"/>
      <c r="J28" s="2">
        <f>SUM(J25:J27)</f>
        <v>209065000</v>
      </c>
      <c r="K28" s="2">
        <f>SUM(K25:K27)</f>
        <v>169836730</v>
      </c>
      <c r="L28" s="2">
        <f t="shared" si="1"/>
        <v>-39228270</v>
      </c>
    </row>
    <row r="29" spans="1:12" ht="26.25" customHeight="1" x14ac:dyDescent="0.3">
      <c r="A29" s="3" t="s">
        <v>28</v>
      </c>
      <c r="B29" s="3" t="s">
        <v>28</v>
      </c>
      <c r="C29" s="2" t="s">
        <v>29</v>
      </c>
      <c r="D29" s="2">
        <v>55068000</v>
      </c>
      <c r="E29" s="2">
        <v>55068372</v>
      </c>
      <c r="F29" s="2">
        <f t="shared" si="0"/>
        <v>372</v>
      </c>
      <c r="G29" s="2" t="s">
        <v>14</v>
      </c>
      <c r="H29" s="2"/>
      <c r="I29" s="2"/>
      <c r="J29" s="2">
        <v>209065000</v>
      </c>
      <c r="K29" s="2">
        <v>169836730</v>
      </c>
      <c r="L29" s="2">
        <f t="shared" si="1"/>
        <v>-39228270</v>
      </c>
    </row>
    <row r="30" spans="1:12" ht="26.25" customHeight="1" x14ac:dyDescent="0.3">
      <c r="A30" s="4"/>
      <c r="B30" s="4"/>
      <c r="C30" s="2" t="s">
        <v>30</v>
      </c>
      <c r="D30" s="2">
        <v>30706000</v>
      </c>
      <c r="E30" s="2">
        <v>30705864</v>
      </c>
      <c r="F30" s="2">
        <f t="shared" si="0"/>
        <v>-136</v>
      </c>
      <c r="G30" s="3" t="s">
        <v>58</v>
      </c>
      <c r="H30" s="3" t="s">
        <v>58</v>
      </c>
      <c r="I30" s="2" t="s">
        <v>59</v>
      </c>
      <c r="J30" s="2">
        <v>15360000</v>
      </c>
      <c r="K30" s="2">
        <v>12888910</v>
      </c>
      <c r="L30" s="2">
        <f t="shared" si="1"/>
        <v>-2471090</v>
      </c>
    </row>
    <row r="31" spans="1:12" ht="26.25" customHeight="1" x14ac:dyDescent="0.3">
      <c r="A31" s="4"/>
      <c r="B31" s="5"/>
      <c r="C31" s="2" t="s">
        <v>31</v>
      </c>
      <c r="D31" s="2">
        <v>18436000</v>
      </c>
      <c r="E31" s="2">
        <v>18435966</v>
      </c>
      <c r="F31" s="2">
        <f t="shared" si="0"/>
        <v>-34</v>
      </c>
      <c r="G31" s="4"/>
      <c r="H31" s="4"/>
      <c r="I31" s="2" t="s">
        <v>60</v>
      </c>
      <c r="J31" s="2">
        <v>67136000</v>
      </c>
      <c r="K31" s="2">
        <v>60487350</v>
      </c>
      <c r="L31" s="2">
        <f t="shared" si="1"/>
        <v>-6648650</v>
      </c>
    </row>
    <row r="32" spans="1:12" ht="26.25" customHeight="1" x14ac:dyDescent="0.3">
      <c r="A32" s="5"/>
      <c r="B32" s="2" t="s">
        <v>14</v>
      </c>
      <c r="C32" s="2"/>
      <c r="D32" s="2">
        <f>SUM(D29:D31)</f>
        <v>104210000</v>
      </c>
      <c r="E32" s="2">
        <f>SUM(E29:E31)</f>
        <v>104210202</v>
      </c>
      <c r="F32" s="2">
        <f t="shared" si="0"/>
        <v>202</v>
      </c>
      <c r="G32" s="4"/>
      <c r="H32" s="4"/>
      <c r="I32" s="2" t="s">
        <v>61</v>
      </c>
      <c r="J32" s="2">
        <v>35906000</v>
      </c>
      <c r="K32" s="2">
        <v>29742564</v>
      </c>
      <c r="L32" s="2">
        <f t="shared" si="1"/>
        <v>-6163436</v>
      </c>
    </row>
    <row r="33" spans="1:12" ht="26.25" customHeight="1" x14ac:dyDescent="0.3">
      <c r="A33" s="2" t="s">
        <v>14</v>
      </c>
      <c r="B33" s="2"/>
      <c r="C33" s="2"/>
      <c r="D33" s="2">
        <v>104210000</v>
      </c>
      <c r="E33" s="2">
        <v>104210202</v>
      </c>
      <c r="F33" s="2">
        <f t="shared" si="0"/>
        <v>202</v>
      </c>
      <c r="G33" s="4"/>
      <c r="H33" s="4"/>
      <c r="I33" s="2" t="s">
        <v>62</v>
      </c>
      <c r="J33" s="2">
        <v>42322000</v>
      </c>
      <c r="K33" s="2">
        <v>36496821</v>
      </c>
      <c r="L33" s="2">
        <f t="shared" si="1"/>
        <v>-5825179</v>
      </c>
    </row>
    <row r="34" spans="1:12" ht="26.25" customHeight="1" x14ac:dyDescent="0.3">
      <c r="A34" s="3" t="s">
        <v>32</v>
      </c>
      <c r="B34" s="3" t="s">
        <v>32</v>
      </c>
      <c r="C34" s="2" t="s">
        <v>33</v>
      </c>
      <c r="D34" s="2">
        <v>0</v>
      </c>
      <c r="E34" s="2">
        <v>227724</v>
      </c>
      <c r="F34" s="2">
        <f t="shared" si="0"/>
        <v>227724</v>
      </c>
      <c r="G34" s="4"/>
      <c r="H34" s="4"/>
      <c r="I34" s="2" t="s">
        <v>63</v>
      </c>
      <c r="J34" s="2">
        <v>9240000</v>
      </c>
      <c r="K34" s="2">
        <v>4251910</v>
      </c>
      <c r="L34" s="2">
        <f t="shared" si="1"/>
        <v>-4988090</v>
      </c>
    </row>
    <row r="35" spans="1:12" ht="26.25" customHeight="1" x14ac:dyDescent="0.3">
      <c r="A35" s="4"/>
      <c r="B35" s="5"/>
      <c r="C35" s="2" t="s">
        <v>34</v>
      </c>
      <c r="D35" s="2">
        <v>9757000</v>
      </c>
      <c r="E35" s="2">
        <v>12526774</v>
      </c>
      <c r="F35" s="2">
        <f t="shared" si="0"/>
        <v>2769774</v>
      </c>
      <c r="G35" s="4"/>
      <c r="H35" s="4"/>
      <c r="I35" s="2" t="s">
        <v>64</v>
      </c>
      <c r="J35" s="2">
        <v>9510000</v>
      </c>
      <c r="K35" s="2">
        <v>5931340</v>
      </c>
      <c r="L35" s="2">
        <f t="shared" si="1"/>
        <v>-3578660</v>
      </c>
    </row>
    <row r="36" spans="1:12" ht="26.25" customHeight="1" x14ac:dyDescent="0.3">
      <c r="A36" s="5"/>
      <c r="B36" s="2" t="s">
        <v>14</v>
      </c>
      <c r="C36" s="2"/>
      <c r="D36" s="2">
        <f>SUM(D34:D35)</f>
        <v>9757000</v>
      </c>
      <c r="E36" s="2">
        <f>SUM(E34:E35)</f>
        <v>12754498</v>
      </c>
      <c r="F36" s="2">
        <f t="shared" si="0"/>
        <v>2997498</v>
      </c>
      <c r="G36" s="4"/>
      <c r="H36" s="4"/>
      <c r="I36" s="2" t="s">
        <v>65</v>
      </c>
      <c r="J36" s="2">
        <v>18002000</v>
      </c>
      <c r="K36" s="2">
        <v>14534827</v>
      </c>
      <c r="L36" s="2">
        <f t="shared" si="1"/>
        <v>-3467173</v>
      </c>
    </row>
    <row r="37" spans="1:12" ht="26.25" customHeight="1" x14ac:dyDescent="0.3">
      <c r="A37" s="2" t="s">
        <v>14</v>
      </c>
      <c r="B37" s="2"/>
      <c r="C37" s="2"/>
      <c r="D37" s="2">
        <v>9757000</v>
      </c>
      <c r="E37" s="2">
        <v>12754498</v>
      </c>
      <c r="F37" s="2">
        <f t="shared" si="0"/>
        <v>2997498</v>
      </c>
      <c r="G37" s="4"/>
      <c r="H37" s="4"/>
      <c r="I37" s="2" t="s">
        <v>68</v>
      </c>
      <c r="J37" s="2">
        <v>30261000</v>
      </c>
      <c r="K37" s="2">
        <v>27452282</v>
      </c>
      <c r="L37" s="2">
        <f t="shared" si="1"/>
        <v>-2808718</v>
      </c>
    </row>
    <row r="38" spans="1:12" ht="26.25" customHeight="1" x14ac:dyDescent="0.3">
      <c r="A38" s="3"/>
      <c r="B38" s="3"/>
      <c r="C38" s="3"/>
      <c r="D38" s="3"/>
      <c r="E38" s="3"/>
      <c r="F38" s="3"/>
      <c r="G38" s="4"/>
      <c r="H38" s="4"/>
      <c r="I38" s="2" t="s">
        <v>66</v>
      </c>
      <c r="J38" s="2">
        <v>32200000</v>
      </c>
      <c r="K38" s="2">
        <v>25745015</v>
      </c>
      <c r="L38" s="2">
        <f t="shared" si="1"/>
        <v>-6454985</v>
      </c>
    </row>
    <row r="39" spans="1:12" ht="26.25" customHeight="1" x14ac:dyDescent="0.3">
      <c r="A39" s="4"/>
      <c r="B39" s="4"/>
      <c r="C39" s="4"/>
      <c r="D39" s="4"/>
      <c r="E39" s="4"/>
      <c r="F39" s="4"/>
      <c r="G39" s="4"/>
      <c r="H39" s="4"/>
      <c r="I39" s="2" t="s">
        <v>67</v>
      </c>
      <c r="J39" s="2">
        <v>6600000</v>
      </c>
      <c r="K39" s="2">
        <v>3750300</v>
      </c>
      <c r="L39" s="2">
        <f t="shared" si="1"/>
        <v>-2849700</v>
      </c>
    </row>
    <row r="40" spans="1:12" ht="26.25" customHeight="1" x14ac:dyDescent="0.3">
      <c r="A40" s="4"/>
      <c r="B40" s="4"/>
      <c r="C40" s="4"/>
      <c r="D40" s="4"/>
      <c r="E40" s="4"/>
      <c r="F40" s="4"/>
      <c r="G40" s="4"/>
      <c r="H40" s="4"/>
      <c r="I40" s="2" t="s">
        <v>70</v>
      </c>
      <c r="J40" s="2">
        <v>19736000</v>
      </c>
      <c r="K40" s="2">
        <v>20080340</v>
      </c>
      <c r="L40" s="2">
        <f t="shared" si="1"/>
        <v>344340</v>
      </c>
    </row>
    <row r="41" spans="1:12" ht="26.25" customHeight="1" x14ac:dyDescent="0.3">
      <c r="A41" s="4"/>
      <c r="B41" s="4"/>
      <c r="C41" s="4"/>
      <c r="D41" s="4"/>
      <c r="E41" s="4"/>
      <c r="F41" s="4"/>
      <c r="G41" s="4"/>
      <c r="H41" s="4"/>
      <c r="I41" s="2" t="s">
        <v>71</v>
      </c>
      <c r="J41" s="2">
        <v>79495000</v>
      </c>
      <c r="K41" s="2">
        <v>65727210</v>
      </c>
      <c r="L41" s="2">
        <f t="shared" si="1"/>
        <v>-13767790</v>
      </c>
    </row>
    <row r="42" spans="1:12" ht="26.25" customHeight="1" x14ac:dyDescent="0.3">
      <c r="A42" s="4"/>
      <c r="B42" s="4"/>
      <c r="C42" s="4"/>
      <c r="D42" s="4"/>
      <c r="E42" s="4"/>
      <c r="F42" s="4"/>
      <c r="G42" s="4"/>
      <c r="H42" s="4"/>
      <c r="I42" s="2" t="s">
        <v>72</v>
      </c>
      <c r="J42" s="2">
        <v>42706000</v>
      </c>
      <c r="K42" s="2">
        <v>32696100</v>
      </c>
      <c r="L42" s="2">
        <f t="shared" si="1"/>
        <v>-10009900</v>
      </c>
    </row>
    <row r="43" spans="1:12" ht="26.25" customHeight="1" x14ac:dyDescent="0.3">
      <c r="A43" s="4"/>
      <c r="B43" s="4"/>
      <c r="C43" s="4"/>
      <c r="D43" s="4"/>
      <c r="E43" s="4"/>
      <c r="F43" s="4"/>
      <c r="G43" s="4"/>
      <c r="H43" s="4"/>
      <c r="I43" s="2" t="s">
        <v>73</v>
      </c>
      <c r="J43" s="2">
        <v>28680000</v>
      </c>
      <c r="K43" s="2">
        <v>27806580</v>
      </c>
      <c r="L43" s="2">
        <f t="shared" si="1"/>
        <v>-873420</v>
      </c>
    </row>
    <row r="44" spans="1:12" ht="26.25" customHeight="1" x14ac:dyDescent="0.3">
      <c r="A44" s="4"/>
      <c r="B44" s="4"/>
      <c r="C44" s="4"/>
      <c r="D44" s="4"/>
      <c r="E44" s="4"/>
      <c r="F44" s="4"/>
      <c r="G44" s="4"/>
      <c r="H44" s="4"/>
      <c r="I44" s="2" t="s">
        <v>74</v>
      </c>
      <c r="J44" s="2">
        <v>64202000</v>
      </c>
      <c r="K44" s="2">
        <v>55811520</v>
      </c>
      <c r="L44" s="2">
        <f t="shared" si="1"/>
        <v>-8390480</v>
      </c>
    </row>
    <row r="45" spans="1:12" ht="26.25" customHeight="1" x14ac:dyDescent="0.3">
      <c r="A45" s="4"/>
      <c r="B45" s="4"/>
      <c r="C45" s="4"/>
      <c r="D45" s="4"/>
      <c r="E45" s="4"/>
      <c r="F45" s="4"/>
      <c r="G45" s="4"/>
      <c r="H45" s="4"/>
      <c r="I45" s="2" t="s">
        <v>75</v>
      </c>
      <c r="J45" s="2">
        <v>1655210000</v>
      </c>
      <c r="K45" s="2">
        <v>1624895545</v>
      </c>
      <c r="L45" s="2">
        <f t="shared" si="1"/>
        <v>-30314455</v>
      </c>
    </row>
    <row r="46" spans="1:12" ht="26.25" customHeight="1" x14ac:dyDescent="0.3">
      <c r="A46" s="4"/>
      <c r="B46" s="4"/>
      <c r="C46" s="4"/>
      <c r="D46" s="4"/>
      <c r="E46" s="4"/>
      <c r="F46" s="4"/>
      <c r="G46" s="4"/>
      <c r="H46" s="4"/>
      <c r="I46" s="2" t="s">
        <v>76</v>
      </c>
      <c r="J46" s="2">
        <v>218738000</v>
      </c>
      <c r="K46" s="2">
        <v>227214050</v>
      </c>
      <c r="L46" s="2">
        <f t="shared" si="1"/>
        <v>8476050</v>
      </c>
    </row>
    <row r="47" spans="1:12" ht="26.25" customHeight="1" x14ac:dyDescent="0.3">
      <c r="A47" s="4"/>
      <c r="B47" s="4"/>
      <c r="C47" s="4"/>
      <c r="D47" s="4"/>
      <c r="E47" s="4"/>
      <c r="F47" s="4"/>
      <c r="G47" s="4"/>
      <c r="H47" s="4"/>
      <c r="I47" s="2" t="s">
        <v>77</v>
      </c>
      <c r="J47" s="2">
        <v>124015000</v>
      </c>
      <c r="K47" s="2">
        <v>115012320</v>
      </c>
      <c r="L47" s="2">
        <f t="shared" si="1"/>
        <v>-9002680</v>
      </c>
    </row>
    <row r="48" spans="1:12" ht="26.25" customHeight="1" x14ac:dyDescent="0.3">
      <c r="A48" s="4"/>
      <c r="B48" s="4"/>
      <c r="C48" s="4"/>
      <c r="D48" s="4"/>
      <c r="E48" s="4"/>
      <c r="F48" s="4"/>
      <c r="G48" s="4"/>
      <c r="H48" s="4"/>
      <c r="I48" s="2" t="s">
        <v>78</v>
      </c>
      <c r="J48" s="2">
        <v>51345000</v>
      </c>
      <c r="K48" s="2">
        <v>51021630</v>
      </c>
      <c r="L48" s="2">
        <f t="shared" si="1"/>
        <v>-323370</v>
      </c>
    </row>
    <row r="49" spans="1:12" ht="26.25" customHeight="1" x14ac:dyDescent="0.3">
      <c r="A49" s="4"/>
      <c r="B49" s="4"/>
      <c r="C49" s="4"/>
      <c r="D49" s="4"/>
      <c r="E49" s="4"/>
      <c r="F49" s="4"/>
      <c r="G49" s="4"/>
      <c r="H49" s="4"/>
      <c r="I49" s="2" t="s">
        <v>79</v>
      </c>
      <c r="J49" s="2">
        <v>63000000</v>
      </c>
      <c r="K49" s="2">
        <v>62016386</v>
      </c>
      <c r="L49" s="2">
        <f t="shared" si="1"/>
        <v>-983614</v>
      </c>
    </row>
    <row r="50" spans="1:12" ht="26.25" customHeight="1" x14ac:dyDescent="0.3">
      <c r="A50" s="4"/>
      <c r="B50" s="4"/>
      <c r="C50" s="4"/>
      <c r="D50" s="4"/>
      <c r="E50" s="4"/>
      <c r="F50" s="4"/>
      <c r="G50" s="4"/>
      <c r="H50" s="5"/>
      <c r="I50" s="2" t="s">
        <v>80</v>
      </c>
      <c r="J50" s="2">
        <v>16679000</v>
      </c>
      <c r="K50" s="2">
        <v>16678510</v>
      </c>
      <c r="L50" s="2">
        <f t="shared" si="1"/>
        <v>-490</v>
      </c>
    </row>
    <row r="51" spans="1:12" ht="26.25" customHeight="1" x14ac:dyDescent="0.3">
      <c r="A51" s="4"/>
      <c r="B51" s="4"/>
      <c r="C51" s="4"/>
      <c r="D51" s="4"/>
      <c r="E51" s="4"/>
      <c r="F51" s="4"/>
      <c r="G51" s="5"/>
      <c r="H51" s="2" t="s">
        <v>69</v>
      </c>
      <c r="I51" s="2"/>
      <c r="J51" s="2">
        <f>SUM(J30:J50)</f>
        <v>2630343000</v>
      </c>
      <c r="K51" s="2">
        <f>SUM(K30:K50)</f>
        <v>2520241510</v>
      </c>
      <c r="L51" s="2">
        <f t="shared" si="1"/>
        <v>-110101490</v>
      </c>
    </row>
    <row r="52" spans="1:12" ht="26.25" customHeight="1" x14ac:dyDescent="0.3">
      <c r="A52" s="5"/>
      <c r="B52" s="5"/>
      <c r="C52" s="5"/>
      <c r="D52" s="5"/>
      <c r="E52" s="5"/>
      <c r="F52" s="5"/>
      <c r="G52" s="2" t="s">
        <v>69</v>
      </c>
      <c r="H52" s="2"/>
      <c r="I52" s="2"/>
      <c r="J52" s="2">
        <v>2630343000</v>
      </c>
      <c r="K52" s="2">
        <v>2520241510</v>
      </c>
      <c r="L52" s="2">
        <f t="shared" si="1"/>
        <v>-110101490</v>
      </c>
    </row>
    <row r="53" spans="1:12" ht="28.5" customHeight="1" x14ac:dyDescent="0.3">
      <c r="A53" s="2" t="s">
        <v>4</v>
      </c>
      <c r="B53" s="2"/>
      <c r="C53" s="2"/>
      <c r="D53" s="2">
        <f>D12+D15+D21+D25+D28+D33+D37</f>
        <v>4284029000</v>
      </c>
      <c r="E53" s="2">
        <f>E12+E15+E21+E25+E28+E33+E37</f>
        <v>4255401640</v>
      </c>
      <c r="F53" s="2">
        <f t="shared" si="0"/>
        <v>-28627360</v>
      </c>
      <c r="G53" s="2" t="s">
        <v>3</v>
      </c>
      <c r="H53" s="2"/>
      <c r="I53" s="2"/>
      <c r="J53" s="2">
        <f>J24+J29+J52</f>
        <v>4284029000</v>
      </c>
      <c r="K53" s="2">
        <f>K24+K29+K52</f>
        <v>4113199625</v>
      </c>
      <c r="L53" s="2">
        <f t="shared" si="1"/>
        <v>-170829375</v>
      </c>
    </row>
  </sheetData>
  <mergeCells count="3">
    <mergeCell ref="A4:F4"/>
    <mergeCell ref="G4:L4"/>
    <mergeCell ref="A1:L1"/>
  </mergeCells>
  <phoneticPr fontId="1" type="noConversion"/>
  <printOptions horizontalCentered="1"/>
  <pageMargins left="0.11811023622047245" right="0.11811023622047245" top="0.35433070866141736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7" sqref="B27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업무지원팀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서희영</dc:creator>
  <cp:lastModifiedBy>Windows XP</cp:lastModifiedBy>
  <cp:lastPrinted>2013-01-23T01:42:08Z</cp:lastPrinted>
  <dcterms:created xsi:type="dcterms:W3CDTF">2013-01-08T06:49:37Z</dcterms:created>
  <dcterms:modified xsi:type="dcterms:W3CDTF">2013-03-13T07:09:07Z</dcterms:modified>
</cp:coreProperties>
</file>